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enheath-my.sharepoint.com/personal/michael_aitchison_digiconsoles_com/Documents/Documents/"/>
    </mc:Choice>
  </mc:AlternateContent>
  <xr:revisionPtr revIDLastSave="0" documentId="8_{2258D7EB-9B76-418E-8D49-ACDC6F8B48FB}" xr6:coauthVersionLast="47" xr6:coauthVersionMax="47" xr10:uidLastSave="{00000000-0000-0000-0000-000000000000}"/>
  <bookViews>
    <workbookView xWindow="-98" yWindow="-98" windowWidth="28996" windowHeight="15796" activeTab="1" xr2:uid="{3275099E-3467-42A7-ADB7-3B7B40A69800}"/>
  </bookViews>
  <sheets>
    <sheet name="Sheet1" sheetId="1" r:id="rId1"/>
    <sheet name="Capability Weighting (2)" sheetId="2" r:id="rId2"/>
    <sheet name="SD7 v Q8" sheetId="3" r:id="rId3"/>
    <sheet name="Q7 v Q8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C37" i="4" s="1"/>
  <c r="C51" i="4" s="1"/>
  <c r="A22" i="4"/>
  <c r="C22" i="4"/>
  <c r="A23" i="4"/>
  <c r="C23" i="4"/>
  <c r="A24" i="4"/>
  <c r="C24" i="4"/>
  <c r="A25" i="4"/>
  <c r="C25" i="4"/>
  <c r="A26" i="4"/>
  <c r="C26" i="4"/>
  <c r="A27" i="4"/>
  <c r="C27" i="4"/>
  <c r="A28" i="4"/>
  <c r="C28" i="4"/>
  <c r="A29" i="4"/>
  <c r="C29" i="4"/>
  <c r="A30" i="4"/>
  <c r="C30" i="4"/>
  <c r="A31" i="4"/>
  <c r="C31" i="4"/>
  <c r="A32" i="4"/>
  <c r="C32" i="4"/>
  <c r="A33" i="4"/>
  <c r="C33" i="4"/>
  <c r="A34" i="4"/>
  <c r="C34" i="4"/>
  <c r="B37" i="4"/>
  <c r="A38" i="4"/>
  <c r="B38" i="4" s="1"/>
  <c r="C38" i="4"/>
  <c r="A39" i="4"/>
  <c r="B39" i="4" s="1"/>
  <c r="A40" i="4"/>
  <c r="B40" i="4" s="1"/>
  <c r="C40" i="4"/>
  <c r="A41" i="4"/>
  <c r="C41" i="4" s="1"/>
  <c r="B41" i="4"/>
  <c r="A42" i="4"/>
  <c r="B42" i="4" s="1"/>
  <c r="C42" i="4"/>
  <c r="A43" i="4"/>
  <c r="C43" i="4" s="1"/>
  <c r="B43" i="4"/>
  <c r="A44" i="4"/>
  <c r="B44" i="4" s="1"/>
  <c r="A45" i="4"/>
  <c r="C45" i="4" s="1"/>
  <c r="B45" i="4"/>
  <c r="A46" i="4"/>
  <c r="B46" i="4" s="1"/>
  <c r="A47" i="4"/>
  <c r="B47" i="4"/>
  <c r="C47" i="4"/>
  <c r="A48" i="4"/>
  <c r="B48" i="4" s="1"/>
  <c r="C48" i="4"/>
  <c r="B53" i="4"/>
  <c r="C53" i="4"/>
  <c r="B54" i="4"/>
  <c r="C54" i="4"/>
  <c r="B21" i="3"/>
  <c r="C21" i="3"/>
  <c r="C37" i="3" s="1"/>
  <c r="C51" i="3" s="1"/>
  <c r="A22" i="3"/>
  <c r="C22" i="3"/>
  <c r="C38" i="3" s="1"/>
  <c r="A23" i="3"/>
  <c r="C23" i="3"/>
  <c r="A24" i="3"/>
  <c r="C24" i="3"/>
  <c r="C40" i="3" s="1"/>
  <c r="A25" i="3"/>
  <c r="C25" i="3"/>
  <c r="A26" i="3"/>
  <c r="C26" i="3"/>
  <c r="A27" i="3"/>
  <c r="C27" i="3"/>
  <c r="A28" i="3"/>
  <c r="C28" i="3"/>
  <c r="C44" i="3" s="1"/>
  <c r="A29" i="3"/>
  <c r="C29" i="3"/>
  <c r="A30" i="3"/>
  <c r="C30" i="3"/>
  <c r="A31" i="3"/>
  <c r="C31" i="3"/>
  <c r="A32" i="3"/>
  <c r="C32" i="3"/>
  <c r="A33" i="3"/>
  <c r="C33" i="3"/>
  <c r="A34" i="3"/>
  <c r="C34" i="3"/>
  <c r="B37" i="3"/>
  <c r="A38" i="3"/>
  <c r="B38" i="3"/>
  <c r="A39" i="3"/>
  <c r="B39" i="3" s="1"/>
  <c r="B52" i="3" s="1"/>
  <c r="A40" i="3"/>
  <c r="B40" i="3" s="1"/>
  <c r="A41" i="3"/>
  <c r="B41" i="3"/>
  <c r="C41" i="3"/>
  <c r="A42" i="3"/>
  <c r="B42" i="3"/>
  <c r="C42" i="3"/>
  <c r="A43" i="3"/>
  <c r="B43" i="3"/>
  <c r="C43" i="3"/>
  <c r="A44" i="3"/>
  <c r="B44" i="3"/>
  <c r="A45" i="3"/>
  <c r="C45" i="3" s="1"/>
  <c r="B45" i="3"/>
  <c r="A46" i="3"/>
  <c r="B46" i="3"/>
  <c r="C46" i="3"/>
  <c r="A47" i="3"/>
  <c r="B47" i="3" s="1"/>
  <c r="A48" i="3"/>
  <c r="B48" i="3" s="1"/>
  <c r="B51" i="3"/>
  <c r="B53" i="3"/>
  <c r="C53" i="3"/>
  <c r="B54" i="3"/>
  <c r="C54" i="3"/>
  <c r="B52" i="4" l="1"/>
  <c r="C46" i="4"/>
  <c r="C39" i="4"/>
  <c r="C52" i="4" s="1"/>
  <c r="C44" i="4"/>
  <c r="B58" i="3"/>
  <c r="B59" i="3"/>
  <c r="B60" i="3"/>
  <c r="C48" i="3"/>
  <c r="C47" i="3"/>
  <c r="C39" i="3"/>
  <c r="C52" i="3" s="1"/>
  <c r="C58" i="4" l="1"/>
  <c r="C59" i="4"/>
  <c r="C60" i="4"/>
  <c r="B58" i="4"/>
  <c r="B59" i="4"/>
  <c r="B60" i="4"/>
  <c r="C58" i="3"/>
  <c r="F58" i="3" s="1"/>
  <c r="C59" i="3"/>
  <c r="F59" i="3" s="1"/>
  <c r="C60" i="3"/>
  <c r="F60" i="3" s="1"/>
  <c r="F59" i="4" l="1"/>
  <c r="F60" i="4"/>
  <c r="F58" i="4"/>
</calcChain>
</file>

<file path=xl/sharedStrings.xml><?xml version="1.0" encoding="utf-8"?>
<sst xmlns="http://schemas.openxmlformats.org/spreadsheetml/2006/main" count="100" uniqueCount="47">
  <si>
    <t># Weight</t>
  </si>
  <si>
    <t># Matrix</t>
  </si>
  <si>
    <t># Spice Rack</t>
  </si>
  <si>
    <t># Mustard</t>
  </si>
  <si>
    <t># Nodal Processors</t>
  </si>
  <si>
    <t># FPGA's</t>
  </si>
  <si>
    <t># Dynamic EQ</t>
  </si>
  <si>
    <t># Input Delay</t>
  </si>
  <si>
    <t># DSP Paths</t>
  </si>
  <si>
    <t># Mix Minus and DO</t>
  </si>
  <si>
    <t># Aux</t>
  </si>
  <si>
    <t># Remote Audio</t>
  </si>
  <si>
    <t># Local Outputs</t>
  </si>
  <si>
    <t># Local Inputs</t>
  </si>
  <si>
    <t># Matrix Outs</t>
  </si>
  <si>
    <t># Matrix In</t>
  </si>
  <si>
    <t># Screen Size</t>
  </si>
  <si>
    <t># Dyn8 Units</t>
  </si>
  <si>
    <t># FX</t>
  </si>
  <si>
    <t># Bus</t>
  </si>
  <si>
    <t># IP Channels</t>
  </si>
  <si>
    <t># Faders</t>
  </si>
  <si>
    <t>Capability Weighting</t>
  </si>
  <si>
    <t>Property</t>
  </si>
  <si>
    <t>Ratio</t>
  </si>
  <si>
    <t>Capability Density (C/m3)</t>
  </si>
  <si>
    <t>Capability per Watt</t>
  </si>
  <si>
    <t>Capability per Kg</t>
  </si>
  <si>
    <t>KPIs</t>
  </si>
  <si>
    <t>TBD</t>
  </si>
  <si>
    <t>Volume (mm3)</t>
  </si>
  <si>
    <t>Power (W)</t>
  </si>
  <si>
    <t>Weight (Kg)</t>
  </si>
  <si>
    <t>Capability</t>
  </si>
  <si>
    <t>Results</t>
  </si>
  <si>
    <t>Quotient</t>
  </si>
  <si>
    <t># Volume (m3)</t>
  </si>
  <si>
    <t>Depth</t>
  </si>
  <si>
    <t>Height</t>
  </si>
  <si>
    <t>Width</t>
  </si>
  <si>
    <t>Launch Date</t>
  </si>
  <si>
    <t># Power (W)</t>
  </si>
  <si>
    <t>*</t>
  </si>
  <si>
    <t>Q8</t>
  </si>
  <si>
    <t>SD7</t>
  </si>
  <si>
    <t>Raw Values</t>
  </si>
  <si>
    <t>Q7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</si>
</sst>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8">
    <xf numFmtId="0" fontId="0" fillId="0" borderId="0" xfId="0"/>
    <xf numFmtId="0" fontId="2" fillId="0" borderId="0" xfId="0" applyFont="1"/>
    <xf numFmtId="9" fontId="3" fillId="2" borderId="1" xfId="2" applyNumberFormat="1" applyFont="1"/>
    <xf numFmtId="0" fontId="4" fillId="2" borderId="1" xfId="2" applyFont="1"/>
    <xf numFmtId="0" fontId="3" fillId="2" borderId="1" xfId="2" applyFont="1"/>
    <xf numFmtId="43" fontId="3" fillId="2" borderId="1" xfId="2" applyNumberFormat="1" applyFont="1"/>
    <xf numFmtId="0" fontId="1" fillId="2" borderId="1" xfId="2" applyFont="1"/>
    <xf numFmtId="9" fontId="3" fillId="2" borderId="1" xfId="1" applyFont="1" applyFill="1" applyBorder="1"/>
    <xf numFmtId="164" fontId="3" fillId="2" borderId="1" xfId="2" applyNumberFormat="1" applyFont="1"/>
    <xf numFmtId="2" fontId="3" fillId="2" borderId="1" xfId="2" applyNumberFormat="1" applyFont="1"/>
    <xf numFmtId="0" fontId="0" fillId="2" borderId="1" xfId="2" applyFont="1"/>
    <xf numFmtId="0" fontId="2" fillId="2" borderId="1" xfId="2" applyFont="1"/>
    <xf numFmtId="165" fontId="0" fillId="0" borderId="0" xfId="0" applyNumberFormat="1"/>
    <xf numFmtId="9" fontId="0" fillId="0" borderId="0" xfId="1" applyFont="1"/>
    <xf numFmtId="166" fontId="0" fillId="0" borderId="0" xfId="0" applyNumberFormat="1"/>
    <xf numFmtId="166" fontId="2" fillId="0" borderId="0" xfId="0" applyNumberFormat="1" applyFont="1"/>
    <xf numFmtId="1" fontId="0" fillId="0" borderId="0" xfId="0" applyNumberFormat="1"/>
    <xf numFmtId="0" fontId="5" fillId="0" borderId="0" xfId="0" applyFont="1"/>
  </cellXfs>
  <cellStyles count="3">
    <cellStyle name="Normal" xfId="0" builtinId="0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lenheath.sharepoint.com/sites/digico-dc/RD%20Docs/DiGiCo%20R&amp;D/R&amp;D%20Projects/_R&amp;D%20DOCUMENTS~/19-%20Eco-Design/Console%20EcoNumbers%202024.xlsx" TargetMode="External"/><Relationship Id="rId1" Type="http://schemas.openxmlformats.org/officeDocument/2006/relationships/externalLinkPath" Target="https://allenheath.sharepoint.com/sites/digico-dc/RD%20Docs/DiGiCo%20R&amp;D/R&amp;D%20Projects/_R&amp;D%20DOCUMENTS~/19-%20Eco-Design/Console%20EcoNumber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o"/>
      <sheetName val="CQ"/>
      <sheetName val="AHM"/>
      <sheetName val="Argo"/>
      <sheetName val="SD7 v Q8"/>
      <sheetName val="Q7 v Q8"/>
      <sheetName val="Capability Weighting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# Faders</v>
          </cell>
          <cell r="B2">
            <v>1</v>
          </cell>
        </row>
        <row r="3">
          <cell r="A3" t="str">
            <v># IP Channels</v>
          </cell>
          <cell r="B3">
            <v>1</v>
          </cell>
        </row>
        <row r="4">
          <cell r="A4" t="str">
            <v># Bus</v>
          </cell>
          <cell r="B4">
            <v>1</v>
          </cell>
        </row>
        <row r="5">
          <cell r="A5" t="str">
            <v># FX</v>
          </cell>
          <cell r="B5">
            <v>1.5</v>
          </cell>
        </row>
        <row r="6">
          <cell r="A6" t="str">
            <v># Dyn8 Units</v>
          </cell>
          <cell r="B6">
            <v>1.5</v>
          </cell>
        </row>
        <row r="7">
          <cell r="A7" t="str">
            <v># Screen Size</v>
          </cell>
          <cell r="B7">
            <v>1.75</v>
          </cell>
        </row>
        <row r="8">
          <cell r="A8" t="str">
            <v># Matrix In</v>
          </cell>
          <cell r="B8">
            <v>1</v>
          </cell>
        </row>
        <row r="9">
          <cell r="A9" t="str">
            <v># Matrix Outs</v>
          </cell>
          <cell r="B9">
            <v>1</v>
          </cell>
        </row>
        <row r="10">
          <cell r="A10" t="str">
            <v># Local Inputs</v>
          </cell>
          <cell r="B10">
            <v>1</v>
          </cell>
        </row>
        <row r="11">
          <cell r="A11" t="str">
            <v># Local Outputs</v>
          </cell>
          <cell r="B11">
            <v>1</v>
          </cell>
        </row>
        <row r="12">
          <cell r="A12" t="str">
            <v># Remote Audio</v>
          </cell>
          <cell r="B12">
            <v>1.2</v>
          </cell>
        </row>
        <row r="13">
          <cell r="A13" t="str">
            <v># Aux</v>
          </cell>
          <cell r="B13">
            <v>1</v>
          </cell>
        </row>
        <row r="14">
          <cell r="A14" t="str">
            <v># Mix Minus and DO</v>
          </cell>
          <cell r="B14">
            <v>1</v>
          </cell>
        </row>
        <row r="15">
          <cell r="A15" t="str">
            <v># DSP Paths</v>
          </cell>
          <cell r="B15">
            <v>1</v>
          </cell>
        </row>
        <row r="16">
          <cell r="A16" t="str">
            <v># Input Delay</v>
          </cell>
          <cell r="B16">
            <v>0.9</v>
          </cell>
        </row>
        <row r="17">
          <cell r="A17" t="str">
            <v># Dynamic EQ</v>
          </cell>
          <cell r="B17">
            <v>1</v>
          </cell>
        </row>
        <row r="18">
          <cell r="A18" t="str">
            <v># FPGA's</v>
          </cell>
          <cell r="B18">
            <v>1.5</v>
          </cell>
        </row>
        <row r="19">
          <cell r="A19" t="str">
            <v># Nodal Processors</v>
          </cell>
          <cell r="B19">
            <v>1.5</v>
          </cell>
        </row>
        <row r="20">
          <cell r="A20" t="str">
            <v># Mustard</v>
          </cell>
          <cell r="B20">
            <v>1.5</v>
          </cell>
        </row>
        <row r="21">
          <cell r="A21" t="str">
            <v># Spice Rack</v>
          </cell>
          <cell r="B21">
            <v>1.5</v>
          </cell>
        </row>
        <row r="22">
          <cell r="A22" t="str">
            <v># Matrix</v>
          </cell>
          <cell r="B22">
            <v>1</v>
          </cell>
        </row>
        <row r="23">
          <cell r="A23" t="str">
            <v># Weight</v>
          </cell>
          <cell r="B23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5E65-C5F6-468F-B2FE-8E1E0DD49B71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C781-055D-42B6-8795-D8F9E74F7E69}">
  <dimension ref="A1:B23"/>
  <sheetViews>
    <sheetView tabSelected="1" workbookViewId="0">
      <selection activeCell="E13" sqref="E13"/>
    </sheetView>
  </sheetViews>
  <sheetFormatPr defaultRowHeight="13.5" x14ac:dyDescent="0.45"/>
  <cols>
    <col min="1" max="1" width="19.19921875" customWidth="1"/>
    <col min="2" max="2" width="21" customWidth="1"/>
  </cols>
  <sheetData>
    <row r="1" spans="1:2" ht="14.25" x14ac:dyDescent="0.45">
      <c r="A1" s="1" t="s">
        <v>23</v>
      </c>
      <c r="B1" s="1" t="s">
        <v>22</v>
      </c>
    </row>
    <row r="2" spans="1:2" ht="14.25" x14ac:dyDescent="0.45">
      <c r="A2" t="s">
        <v>21</v>
      </c>
      <c r="B2">
        <v>1</v>
      </c>
    </row>
    <row r="3" spans="1:2" ht="14.25" x14ac:dyDescent="0.45">
      <c r="A3" t="s">
        <v>20</v>
      </c>
      <c r="B3">
        <v>1</v>
      </c>
    </row>
    <row r="4" spans="1:2" ht="14.25" x14ac:dyDescent="0.45">
      <c r="A4" t="s">
        <v>19</v>
      </c>
      <c r="B4">
        <v>1</v>
      </c>
    </row>
    <row r="5" spans="1:2" ht="14.25" x14ac:dyDescent="0.45">
      <c r="A5" t="s">
        <v>18</v>
      </c>
      <c r="B5">
        <v>1.5</v>
      </c>
    </row>
    <row r="6" spans="1:2" ht="14.25" x14ac:dyDescent="0.45">
      <c r="A6" t="s">
        <v>17</v>
      </c>
      <c r="B6">
        <v>1.5</v>
      </c>
    </row>
    <row r="7" spans="1:2" ht="14.25" x14ac:dyDescent="0.45">
      <c r="A7" t="s">
        <v>16</v>
      </c>
      <c r="B7">
        <v>1.75</v>
      </c>
    </row>
    <row r="8" spans="1:2" ht="14.25" x14ac:dyDescent="0.45">
      <c r="A8" t="s">
        <v>15</v>
      </c>
      <c r="B8">
        <v>1</v>
      </c>
    </row>
    <row r="9" spans="1:2" ht="14.25" x14ac:dyDescent="0.45">
      <c r="A9" t="s">
        <v>14</v>
      </c>
      <c r="B9">
        <v>1</v>
      </c>
    </row>
    <row r="10" spans="1:2" ht="14.25" x14ac:dyDescent="0.45">
      <c r="A10" t="s">
        <v>13</v>
      </c>
      <c r="B10">
        <v>1</v>
      </c>
    </row>
    <row r="11" spans="1:2" ht="14.25" x14ac:dyDescent="0.45">
      <c r="A11" t="s">
        <v>12</v>
      </c>
      <c r="B11">
        <v>1</v>
      </c>
    </row>
    <row r="12" spans="1:2" ht="14.25" x14ac:dyDescent="0.45">
      <c r="A12" t="s">
        <v>11</v>
      </c>
      <c r="B12">
        <v>1.2</v>
      </c>
    </row>
    <row r="13" spans="1:2" ht="14.25" x14ac:dyDescent="0.45">
      <c r="A13" t="s">
        <v>10</v>
      </c>
      <c r="B13">
        <v>1</v>
      </c>
    </row>
    <row r="14" spans="1:2" ht="14.25" x14ac:dyDescent="0.45">
      <c r="A14" t="s">
        <v>9</v>
      </c>
      <c r="B14">
        <v>1</v>
      </c>
    </row>
    <row r="15" spans="1:2" ht="14.25" x14ac:dyDescent="0.45">
      <c r="A15" t="s">
        <v>8</v>
      </c>
      <c r="B15">
        <v>1</v>
      </c>
    </row>
    <row r="16" spans="1:2" ht="14.25" x14ac:dyDescent="0.45">
      <c r="A16" t="s">
        <v>7</v>
      </c>
      <c r="B16">
        <v>0.9</v>
      </c>
    </row>
    <row r="17" spans="1:2" ht="14.25" x14ac:dyDescent="0.45">
      <c r="A17" t="s">
        <v>6</v>
      </c>
      <c r="B17">
        <v>1</v>
      </c>
    </row>
    <row r="18" spans="1:2" ht="14.25" x14ac:dyDescent="0.45">
      <c r="A18" t="s">
        <v>5</v>
      </c>
      <c r="B18">
        <v>1.5</v>
      </c>
    </row>
    <row r="19" spans="1:2" ht="14.25" x14ac:dyDescent="0.45">
      <c r="A19" t="s">
        <v>4</v>
      </c>
      <c r="B19">
        <v>1.5</v>
      </c>
    </row>
    <row r="20" spans="1:2" ht="14.25" x14ac:dyDescent="0.45">
      <c r="A20" t="s">
        <v>3</v>
      </c>
      <c r="B20">
        <v>1.5</v>
      </c>
    </row>
    <row r="21" spans="1:2" ht="14.25" x14ac:dyDescent="0.45">
      <c r="A21" t="s">
        <v>2</v>
      </c>
      <c r="B21">
        <v>1.5</v>
      </c>
    </row>
    <row r="22" spans="1:2" ht="14.25" x14ac:dyDescent="0.45">
      <c r="A22" t="s">
        <v>1</v>
      </c>
      <c r="B22">
        <v>1</v>
      </c>
    </row>
    <row r="23" spans="1:2" ht="14.25" x14ac:dyDescent="0.45">
      <c r="A23" t="s">
        <v>0</v>
      </c>
      <c r="B23">
        <v>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AC4A-61DA-4A47-9453-E2A06B395047}">
  <dimension ref="A1:F60"/>
  <sheetViews>
    <sheetView topLeftCell="A18" workbookViewId="0">
      <selection activeCell="E13" sqref="E13"/>
    </sheetView>
  </sheetViews>
  <sheetFormatPr defaultRowHeight="13.5" x14ac:dyDescent="0.45"/>
  <cols>
    <col min="1" max="1" width="24.265625" customWidth="1"/>
    <col min="2" max="2" width="22.6640625" customWidth="1"/>
    <col min="3" max="3" width="23.796875" customWidth="1"/>
  </cols>
  <sheetData>
    <row r="1" spans="1:5" ht="14.25" x14ac:dyDescent="0.45">
      <c r="A1" s="1" t="s">
        <v>45</v>
      </c>
      <c r="B1" s="1" t="s">
        <v>44</v>
      </c>
      <c r="C1" s="1" t="s">
        <v>43</v>
      </c>
      <c r="E1" s="1"/>
    </row>
    <row r="2" spans="1:5" ht="14.25" x14ac:dyDescent="0.45">
      <c r="A2" t="s">
        <v>21</v>
      </c>
      <c r="B2">
        <v>52</v>
      </c>
      <c r="C2">
        <v>52</v>
      </c>
    </row>
    <row r="3" spans="1:5" ht="14.25" x14ac:dyDescent="0.45">
      <c r="A3" t="s">
        <v>16</v>
      </c>
      <c r="B3">
        <v>15</v>
      </c>
      <c r="C3">
        <v>21.3</v>
      </c>
    </row>
    <row r="4" spans="1:5" ht="14.25" x14ac:dyDescent="0.45">
      <c r="A4" t="s">
        <v>20</v>
      </c>
      <c r="B4">
        <v>253</v>
      </c>
      <c r="C4">
        <v>384</v>
      </c>
    </row>
    <row r="5" spans="1:5" ht="14.25" x14ac:dyDescent="0.45">
      <c r="A5" t="s">
        <v>10</v>
      </c>
      <c r="B5">
        <v>128</v>
      </c>
      <c r="C5">
        <v>192</v>
      </c>
    </row>
    <row r="6" spans="1:5" ht="14.25" x14ac:dyDescent="0.45">
      <c r="A6" t="s">
        <v>1</v>
      </c>
      <c r="B6">
        <v>1296</v>
      </c>
      <c r="C6">
        <v>4096</v>
      </c>
    </row>
    <row r="7" spans="1:5" ht="14.25" x14ac:dyDescent="0.45">
      <c r="A7" t="s">
        <v>6</v>
      </c>
      <c r="B7">
        <v>253</v>
      </c>
      <c r="C7">
        <v>1030</v>
      </c>
    </row>
    <row r="8" spans="1:5" ht="14.25" x14ac:dyDescent="0.45">
      <c r="A8" t="s">
        <v>5</v>
      </c>
      <c r="B8">
        <v>3</v>
      </c>
      <c r="C8">
        <v>10</v>
      </c>
    </row>
    <row r="9" spans="1:5" ht="14.25" x14ac:dyDescent="0.45">
      <c r="A9" t="s">
        <v>0</v>
      </c>
      <c r="B9">
        <v>140</v>
      </c>
      <c r="C9">
        <v>124</v>
      </c>
      <c r="D9" t="s">
        <v>42</v>
      </c>
    </row>
    <row r="10" spans="1:5" ht="14.25" x14ac:dyDescent="0.45">
      <c r="A10" t="s">
        <v>41</v>
      </c>
      <c r="B10">
        <v>480</v>
      </c>
      <c r="C10">
        <v>562</v>
      </c>
    </row>
    <row r="11" spans="1:5" ht="14.25" x14ac:dyDescent="0.45">
      <c r="A11" t="s">
        <v>18</v>
      </c>
      <c r="B11">
        <v>48</v>
      </c>
      <c r="C11">
        <v>64</v>
      </c>
    </row>
    <row r="12" spans="1:5" ht="14.25" x14ac:dyDescent="0.45">
      <c r="A12" t="s">
        <v>4</v>
      </c>
      <c r="B12">
        <v>1</v>
      </c>
      <c r="C12">
        <v>384</v>
      </c>
    </row>
    <row r="13" spans="1:5" ht="14.25" x14ac:dyDescent="0.45">
      <c r="A13" t="s">
        <v>3</v>
      </c>
      <c r="B13">
        <v>1</v>
      </c>
      <c r="C13">
        <v>128</v>
      </c>
    </row>
    <row r="14" spans="1:5" ht="14.25" x14ac:dyDescent="0.45">
      <c r="A14" t="s">
        <v>2</v>
      </c>
      <c r="B14">
        <v>1</v>
      </c>
      <c r="C14">
        <v>32</v>
      </c>
    </row>
    <row r="15" spans="1:5" ht="14.25" x14ac:dyDescent="0.45">
      <c r="A15" t="s">
        <v>40</v>
      </c>
      <c r="B15">
        <v>2007</v>
      </c>
      <c r="C15">
        <v>2023</v>
      </c>
    </row>
    <row r="16" spans="1:5" ht="14.25" x14ac:dyDescent="0.45">
      <c r="A16" t="s">
        <v>39</v>
      </c>
      <c r="B16" s="17">
        <v>1496</v>
      </c>
      <c r="C16">
        <v>1767</v>
      </c>
      <c r="E16" s="17"/>
    </row>
    <row r="17" spans="1:3" ht="14.25" x14ac:dyDescent="0.45">
      <c r="A17" t="s">
        <v>38</v>
      </c>
      <c r="B17">
        <v>502</v>
      </c>
      <c r="C17">
        <v>607</v>
      </c>
    </row>
    <row r="18" spans="1:3" ht="14.25" x14ac:dyDescent="0.45">
      <c r="A18" t="s">
        <v>37</v>
      </c>
      <c r="B18">
        <v>875</v>
      </c>
      <c r="C18">
        <v>1075</v>
      </c>
    </row>
    <row r="19" spans="1:3" ht="14.25" x14ac:dyDescent="0.45">
      <c r="A19" t="s">
        <v>36</v>
      </c>
      <c r="B19">
        <v>1</v>
      </c>
      <c r="C19">
        <v>1</v>
      </c>
    </row>
    <row r="21" spans="1:3" ht="14.25" x14ac:dyDescent="0.45">
      <c r="A21" s="1" t="s">
        <v>35</v>
      </c>
      <c r="B21" s="1" t="str">
        <f>B1</f>
        <v>SD7</v>
      </c>
      <c r="C21" s="1" t="str">
        <f>C1</f>
        <v>Q8</v>
      </c>
    </row>
    <row r="22" spans="1:3" ht="14.25" x14ac:dyDescent="0.45">
      <c r="A22" t="str">
        <f>A2</f>
        <v># Faders</v>
      </c>
      <c r="B22">
        <v>1</v>
      </c>
      <c r="C22" s="14">
        <f>C2/B2</f>
        <v>1</v>
      </c>
    </row>
    <row r="23" spans="1:3" ht="14.25" x14ac:dyDescent="0.45">
      <c r="A23" t="str">
        <f>A3</f>
        <v># Screen Size</v>
      </c>
      <c r="B23">
        <v>1</v>
      </c>
      <c r="C23" s="14">
        <f>C3/B3</f>
        <v>1.4200000000000002</v>
      </c>
    </row>
    <row r="24" spans="1:3" ht="14.25" x14ac:dyDescent="0.45">
      <c r="A24" t="str">
        <f>A4</f>
        <v># IP Channels</v>
      </c>
      <c r="B24">
        <v>1</v>
      </c>
      <c r="C24" s="14">
        <f>C4/B4</f>
        <v>1.517786561264822</v>
      </c>
    </row>
    <row r="25" spans="1:3" ht="14.25" x14ac:dyDescent="0.45">
      <c r="A25" t="str">
        <f>A5</f>
        <v># Aux</v>
      </c>
      <c r="B25">
        <v>1</v>
      </c>
      <c r="C25" s="14">
        <f>C5/B5</f>
        <v>1.5</v>
      </c>
    </row>
    <row r="26" spans="1:3" ht="14.25" x14ac:dyDescent="0.45">
      <c r="A26" t="str">
        <f>A6</f>
        <v># Matrix</v>
      </c>
      <c r="B26">
        <v>1</v>
      </c>
      <c r="C26" s="14">
        <f>C6/B6</f>
        <v>3.1604938271604937</v>
      </c>
    </row>
    <row r="27" spans="1:3" ht="14.25" x14ac:dyDescent="0.45">
      <c r="A27" t="str">
        <f>A7</f>
        <v># Dynamic EQ</v>
      </c>
      <c r="B27">
        <v>1</v>
      </c>
      <c r="C27" s="14">
        <f>C7/B7</f>
        <v>4.0711462450592881</v>
      </c>
    </row>
    <row r="28" spans="1:3" ht="14.25" x14ac:dyDescent="0.45">
      <c r="A28" t="str">
        <f>A8</f>
        <v># FPGA's</v>
      </c>
      <c r="B28">
        <v>1</v>
      </c>
      <c r="C28" s="14">
        <f>C8/B8</f>
        <v>3.3333333333333335</v>
      </c>
    </row>
    <row r="29" spans="1:3" ht="14.25" x14ac:dyDescent="0.45">
      <c r="A29" t="str">
        <f>A9</f>
        <v># Weight</v>
      </c>
      <c r="B29">
        <v>1</v>
      </c>
      <c r="C29" s="14">
        <f>C9/B9</f>
        <v>0.88571428571428568</v>
      </c>
    </row>
    <row r="30" spans="1:3" ht="14.25" x14ac:dyDescent="0.45">
      <c r="A30" t="str">
        <f>A10</f>
        <v># Power (W)</v>
      </c>
      <c r="B30">
        <v>1</v>
      </c>
      <c r="C30" s="14">
        <f>C10/B10</f>
        <v>1.1708333333333334</v>
      </c>
    </row>
    <row r="31" spans="1:3" ht="14.25" x14ac:dyDescent="0.45">
      <c r="A31" t="str">
        <f>A11</f>
        <v># FX</v>
      </c>
      <c r="B31">
        <v>1</v>
      </c>
      <c r="C31" s="14">
        <f>C11/B11</f>
        <v>1.3333333333333333</v>
      </c>
    </row>
    <row r="32" spans="1:3" ht="14.25" x14ac:dyDescent="0.45">
      <c r="A32" t="str">
        <f>A12</f>
        <v># Nodal Processors</v>
      </c>
      <c r="B32">
        <v>1</v>
      </c>
      <c r="C32" s="14">
        <f>C12/B12</f>
        <v>384</v>
      </c>
    </row>
    <row r="33" spans="1:6" ht="14.25" x14ac:dyDescent="0.45">
      <c r="A33" t="str">
        <f>A13</f>
        <v># Mustard</v>
      </c>
      <c r="B33">
        <v>1</v>
      </c>
      <c r="C33" s="14">
        <f>C13/B13</f>
        <v>128</v>
      </c>
    </row>
    <row r="34" spans="1:6" ht="14.25" x14ac:dyDescent="0.45">
      <c r="A34" t="str">
        <f>A14</f>
        <v># Spice Rack</v>
      </c>
      <c r="B34">
        <v>1</v>
      </c>
      <c r="C34" s="14">
        <f>C14/B14</f>
        <v>32</v>
      </c>
    </row>
    <row r="35" spans="1:6" ht="14.25" x14ac:dyDescent="0.45">
      <c r="C35" s="14"/>
    </row>
    <row r="36" spans="1:6" ht="14.25" x14ac:dyDescent="0.45">
      <c r="C36" s="16"/>
    </row>
    <row r="37" spans="1:6" ht="14.25" x14ac:dyDescent="0.45">
      <c r="A37" s="1" t="s">
        <v>22</v>
      </c>
      <c r="B37" s="1" t="str">
        <f>B21</f>
        <v>SD7</v>
      </c>
      <c r="C37" s="15" t="str">
        <f>C21</f>
        <v>Q8</v>
      </c>
    </row>
    <row r="38" spans="1:6" ht="14.25" x14ac:dyDescent="0.45">
      <c r="A38" t="str">
        <f>A2</f>
        <v># Faders</v>
      </c>
      <c r="B38">
        <f>B22*VLOOKUP(A38,'[1]Capability Weighting'!A$2:B$26,2, FALSE)</f>
        <v>1</v>
      </c>
      <c r="C38" s="14">
        <f>C22*VLOOKUP(A38,'[1]Capability Weighting'!$A$2:$B$26,2, FALSE)</f>
        <v>1</v>
      </c>
    </row>
    <row r="39" spans="1:6" ht="14.25" x14ac:dyDescent="0.45">
      <c r="A39" t="str">
        <f>A3</f>
        <v># Screen Size</v>
      </c>
      <c r="B39">
        <f>B23*VLOOKUP(A39,'[1]Capability Weighting'!A$2:B$26,2, FALSE)</f>
        <v>1.75</v>
      </c>
      <c r="C39" s="14">
        <f>C23*VLOOKUP(A39,'[1]Capability Weighting'!$A$2:$B$26,2, FALSE)</f>
        <v>2.4850000000000003</v>
      </c>
    </row>
    <row r="40" spans="1:6" ht="14.25" x14ac:dyDescent="0.45">
      <c r="A40" t="str">
        <f>A4</f>
        <v># IP Channels</v>
      </c>
      <c r="B40">
        <f>B24*VLOOKUP(A40,'[1]Capability Weighting'!A$2:B$26,2, FALSE)</f>
        <v>1</v>
      </c>
      <c r="C40" s="14">
        <f>C24*VLOOKUP(A40,'[1]Capability Weighting'!$A$2:$B$26,2, FALSE)</f>
        <v>1.517786561264822</v>
      </c>
    </row>
    <row r="41" spans="1:6" ht="14.25" x14ac:dyDescent="0.45">
      <c r="A41" t="str">
        <f>A5</f>
        <v># Aux</v>
      </c>
      <c r="B41">
        <f>B25*VLOOKUP(A41,'[1]Capability Weighting'!A$2:B$26,2, FALSE)</f>
        <v>1</v>
      </c>
      <c r="C41" s="14">
        <f>C25*VLOOKUP(A41,'[1]Capability Weighting'!$A$2:$B$26,2, FALSE)</f>
        <v>1.5</v>
      </c>
      <c r="E41" s="1"/>
      <c r="F41" s="13"/>
    </row>
    <row r="42" spans="1:6" ht="14.25" x14ac:dyDescent="0.45">
      <c r="A42" t="str">
        <f>A6</f>
        <v># Matrix</v>
      </c>
      <c r="B42">
        <f>B26*VLOOKUP(A42,'[1]Capability Weighting'!A$2:B$26,2, FALSE)</f>
        <v>1</v>
      </c>
      <c r="C42" s="14">
        <f>C26*VLOOKUP(A42,'[1]Capability Weighting'!$A$2:$B$26,2, FALSE)</f>
        <v>3.1604938271604937</v>
      </c>
    </row>
    <row r="43" spans="1:6" ht="14.25" x14ac:dyDescent="0.45">
      <c r="A43" t="str">
        <f>A7</f>
        <v># Dynamic EQ</v>
      </c>
      <c r="B43">
        <f>B27*VLOOKUP(A43,'[1]Capability Weighting'!A$2:B$26,2, FALSE)</f>
        <v>1</v>
      </c>
      <c r="C43" s="14">
        <f>C27*VLOOKUP(A43,'[1]Capability Weighting'!$A$2:$B$26,2, FALSE)</f>
        <v>4.0711462450592881</v>
      </c>
    </row>
    <row r="44" spans="1:6" ht="14.25" x14ac:dyDescent="0.45">
      <c r="A44" t="str">
        <f>A8</f>
        <v># FPGA's</v>
      </c>
      <c r="B44">
        <f>B28*VLOOKUP(A44,'[1]Capability Weighting'!A$2:B$26,2, FALSE)</f>
        <v>1.5</v>
      </c>
      <c r="C44" s="14">
        <f>C28*VLOOKUP(A44,'[1]Capability Weighting'!$A$2:$B$26,2, FALSE)</f>
        <v>5</v>
      </c>
    </row>
    <row r="45" spans="1:6" ht="14.25" x14ac:dyDescent="0.45">
      <c r="A45" t="str">
        <f>A11</f>
        <v># FX</v>
      </c>
      <c r="B45">
        <f>B31*VLOOKUP(A45,'[1]Capability Weighting'!A$2:B$26,2, FALSE)</f>
        <v>1.5</v>
      </c>
      <c r="C45" s="14">
        <f>C31*VLOOKUP(A45,'[1]Capability Weighting'!$A$2:$B$26,2, FALSE)</f>
        <v>2</v>
      </c>
    </row>
    <row r="46" spans="1:6" ht="14.25" x14ac:dyDescent="0.45">
      <c r="A46" t="str">
        <f>A12</f>
        <v># Nodal Processors</v>
      </c>
      <c r="B46">
        <f>B32*VLOOKUP(A46,'[1]Capability Weighting'!A$2:B$26,2, FALSE)</f>
        <v>1.5</v>
      </c>
      <c r="C46" s="14">
        <f>C32*VLOOKUP(A46,'[1]Capability Weighting'!$A$2:$B$26,2, FALSE)</f>
        <v>576</v>
      </c>
    </row>
    <row r="47" spans="1:6" ht="14.25" x14ac:dyDescent="0.45">
      <c r="A47" t="str">
        <f>A13</f>
        <v># Mustard</v>
      </c>
      <c r="B47">
        <f>B33*VLOOKUP(A47,'[1]Capability Weighting'!A$2:B$26,2, FALSE)</f>
        <v>1.5</v>
      </c>
      <c r="C47" s="14">
        <f>C33*VLOOKUP(A47,'[1]Capability Weighting'!$A$2:$B$26,2, FALSE)</f>
        <v>192</v>
      </c>
    </row>
    <row r="48" spans="1:6" ht="14.25" x14ac:dyDescent="0.45">
      <c r="A48" t="str">
        <f>A14</f>
        <v># Spice Rack</v>
      </c>
      <c r="B48">
        <f>B34*VLOOKUP(A48,'[1]Capability Weighting'!A$2:B$26,2, FALSE)</f>
        <v>1.5</v>
      </c>
      <c r="C48" s="14">
        <f>C34*VLOOKUP(A48,'[1]Capability Weighting'!$A$2:$B$26,2, FALSE)</f>
        <v>48</v>
      </c>
    </row>
    <row r="49" spans="1:6" ht="14.25" x14ac:dyDescent="0.45">
      <c r="C49" s="14"/>
    </row>
    <row r="50" spans="1:6" ht="14.25" x14ac:dyDescent="0.45">
      <c r="B50" s="1"/>
      <c r="C50" s="15"/>
    </row>
    <row r="51" spans="1:6" ht="14.25" x14ac:dyDescent="0.45">
      <c r="A51" s="1" t="s">
        <v>34</v>
      </c>
      <c r="B51" s="1" t="str">
        <f>B37</f>
        <v>SD7</v>
      </c>
      <c r="C51" s="15" t="str">
        <f>C37</f>
        <v>Q8</v>
      </c>
      <c r="E51" s="1"/>
      <c r="F51" s="13"/>
    </row>
    <row r="52" spans="1:6" ht="14.25" x14ac:dyDescent="0.45">
      <c r="A52" t="s">
        <v>33</v>
      </c>
      <c r="B52" s="14">
        <f>SUM(B38:B48)</f>
        <v>14.25</v>
      </c>
      <c r="C52" s="14">
        <f>SUM(C38:C48)</f>
        <v>836.73442663348465</v>
      </c>
      <c r="E52" s="1"/>
      <c r="F52" s="13"/>
    </row>
    <row r="53" spans="1:6" ht="14.25" x14ac:dyDescent="0.45">
      <c r="A53" t="s">
        <v>32</v>
      </c>
      <c r="B53">
        <f>B9</f>
        <v>140</v>
      </c>
      <c r="C53">
        <f>C9</f>
        <v>124</v>
      </c>
      <c r="E53" s="1"/>
      <c r="F53" s="13"/>
    </row>
    <row r="54" spans="1:6" ht="14.25" x14ac:dyDescent="0.45">
      <c r="A54" t="s">
        <v>31</v>
      </c>
      <c r="B54">
        <f>B10</f>
        <v>480</v>
      </c>
      <c r="C54">
        <f>C10</f>
        <v>562</v>
      </c>
    </row>
    <row r="55" spans="1:6" ht="14.25" x14ac:dyDescent="0.45">
      <c r="A55" t="s">
        <v>30</v>
      </c>
      <c r="B55" s="12" t="s">
        <v>29</v>
      </c>
      <c r="C55" s="12" t="s">
        <v>29</v>
      </c>
    </row>
    <row r="57" spans="1:6" ht="14.25" x14ac:dyDescent="0.45">
      <c r="A57" s="11" t="s">
        <v>28</v>
      </c>
      <c r="B57" s="10"/>
      <c r="C57" s="10"/>
      <c r="D57" s="10"/>
      <c r="E57" s="10"/>
      <c r="F57" s="10"/>
    </row>
    <row r="58" spans="1:6" ht="14.25" x14ac:dyDescent="0.45">
      <c r="A58" s="4" t="s">
        <v>27</v>
      </c>
      <c r="B58" s="8">
        <f>B52/B53</f>
        <v>0.10178571428571428</v>
      </c>
      <c r="C58" s="9">
        <f>C52/C53</f>
        <v>6.7478582793022959</v>
      </c>
      <c r="D58" s="4"/>
      <c r="E58" s="3" t="s">
        <v>24</v>
      </c>
      <c r="F58" s="7">
        <f>C58/B58</f>
        <v>66.294748007180445</v>
      </c>
    </row>
    <row r="59" spans="1:6" ht="14.25" x14ac:dyDescent="0.45">
      <c r="A59" s="4" t="s">
        <v>26</v>
      </c>
      <c r="B59" s="8">
        <f>B52/B54</f>
        <v>2.9687499999999999E-2</v>
      </c>
      <c r="C59" s="8">
        <f>C52/C54</f>
        <v>1.4888512929421436</v>
      </c>
      <c r="D59" s="4"/>
      <c r="E59" s="3" t="s">
        <v>24</v>
      </c>
      <c r="F59" s="7">
        <f>C59/B59</f>
        <v>50.150780393840627</v>
      </c>
    </row>
    <row r="60" spans="1:6" ht="14.25" x14ac:dyDescent="0.45">
      <c r="A60" s="6" t="s">
        <v>25</v>
      </c>
      <c r="B60" s="5">
        <f>B52/B19</f>
        <v>14.25</v>
      </c>
      <c r="C60" s="5">
        <f>C52/C19</f>
        <v>836.73442663348465</v>
      </c>
      <c r="D60" s="4"/>
      <c r="E60" s="3" t="s">
        <v>24</v>
      </c>
      <c r="F60" s="2">
        <f>C60/B60</f>
        <v>58.718205377788394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F8374-32EF-40F2-AB31-E6209B4C0C51}">
  <dimension ref="A1:F60"/>
  <sheetViews>
    <sheetView topLeftCell="A24" workbookViewId="0">
      <selection activeCell="E13" sqref="E13"/>
    </sheetView>
  </sheetViews>
  <sheetFormatPr defaultRowHeight="13.5" x14ac:dyDescent="0.45"/>
  <cols>
    <col min="1" max="1" width="24.265625" customWidth="1"/>
    <col min="2" max="2" width="22.6640625" customWidth="1"/>
    <col min="3" max="3" width="23.796875" customWidth="1"/>
  </cols>
  <sheetData>
    <row r="1" spans="1:5" ht="14.25" x14ac:dyDescent="0.45">
      <c r="A1" s="1" t="s">
        <v>45</v>
      </c>
      <c r="B1" s="1" t="s">
        <v>46</v>
      </c>
      <c r="C1" s="1" t="s">
        <v>43</v>
      </c>
      <c r="E1" s="1"/>
    </row>
    <row r="2" spans="1:5" ht="14.25" x14ac:dyDescent="0.45">
      <c r="A2" t="s">
        <v>21</v>
      </c>
      <c r="B2">
        <v>52</v>
      </c>
      <c r="C2">
        <v>52</v>
      </c>
    </row>
    <row r="3" spans="1:5" ht="14.25" x14ac:dyDescent="0.45">
      <c r="A3" t="s">
        <v>16</v>
      </c>
      <c r="B3">
        <v>15</v>
      </c>
      <c r="C3">
        <v>21.3</v>
      </c>
    </row>
    <row r="4" spans="1:5" ht="14.25" x14ac:dyDescent="0.45">
      <c r="A4" t="s">
        <v>20</v>
      </c>
      <c r="B4">
        <v>256</v>
      </c>
      <c r="C4">
        <v>384</v>
      </c>
    </row>
    <row r="5" spans="1:5" ht="14.25" x14ac:dyDescent="0.45">
      <c r="A5" t="s">
        <v>10</v>
      </c>
      <c r="B5">
        <v>134</v>
      </c>
      <c r="C5">
        <v>192</v>
      </c>
    </row>
    <row r="6" spans="1:5" ht="14.25" x14ac:dyDescent="0.45">
      <c r="A6" t="s">
        <v>1</v>
      </c>
      <c r="B6">
        <v>2304</v>
      </c>
      <c r="C6">
        <v>4096</v>
      </c>
    </row>
    <row r="7" spans="1:5" ht="14.25" x14ac:dyDescent="0.45">
      <c r="A7" t="s">
        <v>6</v>
      </c>
      <c r="B7">
        <v>694</v>
      </c>
      <c r="C7">
        <v>1030</v>
      </c>
    </row>
    <row r="8" spans="1:5" ht="14.25" x14ac:dyDescent="0.45">
      <c r="A8" t="s">
        <v>5</v>
      </c>
      <c r="B8">
        <v>3</v>
      </c>
      <c r="C8">
        <v>10</v>
      </c>
    </row>
    <row r="9" spans="1:5" ht="14.25" x14ac:dyDescent="0.45">
      <c r="A9" t="s">
        <v>0</v>
      </c>
      <c r="B9">
        <v>140</v>
      </c>
      <c r="C9">
        <v>124</v>
      </c>
      <c r="D9" t="s">
        <v>42</v>
      </c>
    </row>
    <row r="10" spans="1:5" ht="14.25" x14ac:dyDescent="0.45">
      <c r="A10" t="s">
        <v>41</v>
      </c>
      <c r="B10">
        <v>480</v>
      </c>
      <c r="C10">
        <v>562</v>
      </c>
    </row>
    <row r="11" spans="1:5" ht="14.25" x14ac:dyDescent="0.45">
      <c r="A11" t="s">
        <v>18</v>
      </c>
      <c r="B11">
        <v>48</v>
      </c>
      <c r="C11">
        <v>64</v>
      </c>
    </row>
    <row r="12" spans="1:5" ht="14.25" x14ac:dyDescent="0.45">
      <c r="A12" t="s">
        <v>4</v>
      </c>
      <c r="B12">
        <v>256</v>
      </c>
      <c r="C12">
        <v>384</v>
      </c>
    </row>
    <row r="13" spans="1:5" ht="14.25" x14ac:dyDescent="0.45">
      <c r="A13" t="s">
        <v>3</v>
      </c>
      <c r="B13">
        <v>64</v>
      </c>
      <c r="C13">
        <v>128</v>
      </c>
    </row>
    <row r="14" spans="1:5" ht="14.25" x14ac:dyDescent="0.45">
      <c r="A14" t="s">
        <v>2</v>
      </c>
      <c r="B14">
        <v>16</v>
      </c>
      <c r="C14">
        <v>32</v>
      </c>
    </row>
    <row r="15" spans="1:5" ht="14.25" x14ac:dyDescent="0.45">
      <c r="A15" t="s">
        <v>40</v>
      </c>
      <c r="B15">
        <v>2016</v>
      </c>
      <c r="C15">
        <v>2023</v>
      </c>
    </row>
    <row r="16" spans="1:5" ht="14.25" x14ac:dyDescent="0.45">
      <c r="A16" t="s">
        <v>39</v>
      </c>
      <c r="B16" s="17">
        <v>1496</v>
      </c>
      <c r="C16">
        <v>1767</v>
      </c>
      <c r="E16" s="17"/>
    </row>
    <row r="17" spans="1:3" ht="14.25" x14ac:dyDescent="0.45">
      <c r="A17" t="s">
        <v>38</v>
      </c>
      <c r="B17">
        <v>502</v>
      </c>
      <c r="C17">
        <v>607</v>
      </c>
    </row>
    <row r="18" spans="1:3" ht="14.25" x14ac:dyDescent="0.45">
      <c r="A18" t="s">
        <v>37</v>
      </c>
      <c r="B18">
        <v>875</v>
      </c>
      <c r="C18">
        <v>1075</v>
      </c>
    </row>
    <row r="19" spans="1:3" ht="14.25" x14ac:dyDescent="0.45">
      <c r="A19" t="s">
        <v>36</v>
      </c>
      <c r="B19">
        <v>1</v>
      </c>
      <c r="C19">
        <v>1</v>
      </c>
    </row>
    <row r="21" spans="1:3" ht="14.25" x14ac:dyDescent="0.45">
      <c r="A21" s="1" t="s">
        <v>35</v>
      </c>
      <c r="B21" s="1" t="s">
        <v>46</v>
      </c>
      <c r="C21" s="1" t="str">
        <f>C1</f>
        <v>Q8</v>
      </c>
    </row>
    <row r="22" spans="1:3" ht="14.25" x14ac:dyDescent="0.45">
      <c r="A22" t="str">
        <f>A2</f>
        <v># Faders</v>
      </c>
      <c r="B22">
        <v>1</v>
      </c>
      <c r="C22" s="14">
        <f>C2/B2</f>
        <v>1</v>
      </c>
    </row>
    <row r="23" spans="1:3" ht="14.25" x14ac:dyDescent="0.45">
      <c r="A23" t="str">
        <f>A3</f>
        <v># Screen Size</v>
      </c>
      <c r="B23">
        <v>1</v>
      </c>
      <c r="C23" s="14">
        <f>C3/B3</f>
        <v>1.4200000000000002</v>
      </c>
    </row>
    <row r="24" spans="1:3" ht="14.25" x14ac:dyDescent="0.45">
      <c r="A24" t="str">
        <f>A4</f>
        <v># IP Channels</v>
      </c>
      <c r="B24">
        <v>1</v>
      </c>
      <c r="C24" s="14">
        <f>C4/B4</f>
        <v>1.5</v>
      </c>
    </row>
    <row r="25" spans="1:3" ht="14.25" x14ac:dyDescent="0.45">
      <c r="A25" t="str">
        <f>A5</f>
        <v># Aux</v>
      </c>
      <c r="B25">
        <v>1</v>
      </c>
      <c r="C25" s="14">
        <f>C5/B5</f>
        <v>1.4328358208955223</v>
      </c>
    </row>
    <row r="26" spans="1:3" ht="14.25" x14ac:dyDescent="0.45">
      <c r="A26" t="str">
        <f>A6</f>
        <v># Matrix</v>
      </c>
      <c r="B26">
        <v>1</v>
      </c>
      <c r="C26" s="14">
        <f>C6/B6</f>
        <v>1.7777777777777777</v>
      </c>
    </row>
    <row r="27" spans="1:3" ht="14.25" x14ac:dyDescent="0.45">
      <c r="A27" t="str">
        <f>A7</f>
        <v># Dynamic EQ</v>
      </c>
      <c r="B27">
        <v>1</v>
      </c>
      <c r="C27" s="14">
        <f>C7/B7</f>
        <v>1.484149855907781</v>
      </c>
    </row>
    <row r="28" spans="1:3" ht="14.25" x14ac:dyDescent="0.45">
      <c r="A28" t="str">
        <f>A8</f>
        <v># FPGA's</v>
      </c>
      <c r="B28">
        <v>1</v>
      </c>
      <c r="C28" s="14">
        <f>C8/B8</f>
        <v>3.3333333333333335</v>
      </c>
    </row>
    <row r="29" spans="1:3" ht="14.25" x14ac:dyDescent="0.45">
      <c r="A29" t="str">
        <f>A9</f>
        <v># Weight</v>
      </c>
      <c r="B29">
        <v>1</v>
      </c>
      <c r="C29" s="14">
        <f>C9/B9</f>
        <v>0.88571428571428568</v>
      </c>
    </row>
    <row r="30" spans="1:3" ht="14.25" x14ac:dyDescent="0.45">
      <c r="A30" t="str">
        <f>A10</f>
        <v># Power (W)</v>
      </c>
      <c r="B30">
        <v>1</v>
      </c>
      <c r="C30" s="14">
        <f>C10/B10</f>
        <v>1.1708333333333334</v>
      </c>
    </row>
    <row r="31" spans="1:3" ht="14.25" x14ac:dyDescent="0.45">
      <c r="A31" t="str">
        <f>A11</f>
        <v># FX</v>
      </c>
      <c r="B31">
        <v>1</v>
      </c>
      <c r="C31" s="14">
        <f>C11/B11</f>
        <v>1.3333333333333333</v>
      </c>
    </row>
    <row r="32" spans="1:3" ht="14.25" x14ac:dyDescent="0.45">
      <c r="A32" t="str">
        <f>A12</f>
        <v># Nodal Processors</v>
      </c>
      <c r="B32">
        <v>1</v>
      </c>
      <c r="C32" s="14">
        <f>C12/B12</f>
        <v>1.5</v>
      </c>
    </row>
    <row r="33" spans="1:6" ht="14.25" x14ac:dyDescent="0.45">
      <c r="A33" t="str">
        <f>A13</f>
        <v># Mustard</v>
      </c>
      <c r="B33">
        <v>1</v>
      </c>
      <c r="C33" s="14">
        <f>C13/B13</f>
        <v>2</v>
      </c>
    </row>
    <row r="34" spans="1:6" ht="14.25" x14ac:dyDescent="0.45">
      <c r="A34" t="str">
        <f>A14</f>
        <v># Spice Rack</v>
      </c>
      <c r="B34">
        <v>1</v>
      </c>
      <c r="C34" s="14">
        <f>C14/B14</f>
        <v>2</v>
      </c>
    </row>
    <row r="35" spans="1:6" ht="14.25" x14ac:dyDescent="0.45">
      <c r="C35" s="14"/>
    </row>
    <row r="36" spans="1:6" ht="14.25" x14ac:dyDescent="0.45">
      <c r="C36" s="16"/>
    </row>
    <row r="37" spans="1:6" ht="14.25" x14ac:dyDescent="0.45">
      <c r="A37" s="1" t="s">
        <v>22</v>
      </c>
      <c r="B37" s="1" t="str">
        <f>B21</f>
        <v>Q7</v>
      </c>
      <c r="C37" s="15" t="str">
        <f>C21</f>
        <v>Q8</v>
      </c>
    </row>
    <row r="38" spans="1:6" ht="14.25" x14ac:dyDescent="0.45">
      <c r="A38" t="str">
        <f>A2</f>
        <v># Faders</v>
      </c>
      <c r="B38">
        <f>B22*VLOOKUP(A38,'[1]Capability Weighting'!A$2:B$26,2, FALSE)</f>
        <v>1</v>
      </c>
      <c r="C38" s="14">
        <f>C22*VLOOKUP(A38,'[1]Capability Weighting'!$A$2:$B$26,2, FALSE)</f>
        <v>1</v>
      </c>
    </row>
    <row r="39" spans="1:6" ht="14.25" x14ac:dyDescent="0.45">
      <c r="A39" t="str">
        <f>A3</f>
        <v># Screen Size</v>
      </c>
      <c r="B39">
        <f>B23*VLOOKUP(A39,'[1]Capability Weighting'!A$2:B$26,2, FALSE)</f>
        <v>1.75</v>
      </c>
      <c r="C39" s="14">
        <f>C23*VLOOKUP(A39,'[1]Capability Weighting'!$A$2:$B$26,2, FALSE)</f>
        <v>2.4850000000000003</v>
      </c>
    </row>
    <row r="40" spans="1:6" ht="14.25" x14ac:dyDescent="0.45">
      <c r="A40" t="str">
        <f>A4</f>
        <v># IP Channels</v>
      </c>
      <c r="B40">
        <f>B24*VLOOKUP(A40,'[1]Capability Weighting'!A$2:B$26,2, FALSE)</f>
        <v>1</v>
      </c>
      <c r="C40" s="14">
        <f>C24*VLOOKUP(A40,'[1]Capability Weighting'!$A$2:$B$26,2, FALSE)</f>
        <v>1.5</v>
      </c>
    </row>
    <row r="41" spans="1:6" ht="14.25" x14ac:dyDescent="0.45">
      <c r="A41" t="str">
        <f>A5</f>
        <v># Aux</v>
      </c>
      <c r="B41">
        <f>B25*VLOOKUP(A41,'[1]Capability Weighting'!A$2:B$26,2, FALSE)</f>
        <v>1</v>
      </c>
      <c r="C41" s="14">
        <f>C25*VLOOKUP(A41,'[1]Capability Weighting'!$A$2:$B$26,2, FALSE)</f>
        <v>1.4328358208955223</v>
      </c>
      <c r="E41" s="1"/>
      <c r="F41" s="13"/>
    </row>
    <row r="42" spans="1:6" ht="14.25" x14ac:dyDescent="0.45">
      <c r="A42" t="str">
        <f>A6</f>
        <v># Matrix</v>
      </c>
      <c r="B42">
        <f>B26*VLOOKUP(A42,'[1]Capability Weighting'!A$2:B$26,2, FALSE)</f>
        <v>1</v>
      </c>
      <c r="C42" s="14">
        <f>C26*VLOOKUP(A42,'[1]Capability Weighting'!$A$2:$B$26,2, FALSE)</f>
        <v>1.7777777777777777</v>
      </c>
    </row>
    <row r="43" spans="1:6" ht="14.25" x14ac:dyDescent="0.45">
      <c r="A43" t="str">
        <f>A7</f>
        <v># Dynamic EQ</v>
      </c>
      <c r="B43">
        <f>B27*VLOOKUP(A43,'[1]Capability Weighting'!A$2:B$26,2, FALSE)</f>
        <v>1</v>
      </c>
      <c r="C43" s="14">
        <f>C27*VLOOKUP(A43,'[1]Capability Weighting'!$A$2:$B$26,2, FALSE)</f>
        <v>1.484149855907781</v>
      </c>
    </row>
    <row r="44" spans="1:6" ht="14.25" x14ac:dyDescent="0.45">
      <c r="A44" t="str">
        <f>A8</f>
        <v># FPGA's</v>
      </c>
      <c r="B44">
        <f>B28*VLOOKUP(A44,'[1]Capability Weighting'!A$2:B$26,2, FALSE)</f>
        <v>1.5</v>
      </c>
      <c r="C44" s="14">
        <f>C28*VLOOKUP(A44,'[1]Capability Weighting'!$A$2:$B$26,2, FALSE)</f>
        <v>5</v>
      </c>
    </row>
    <row r="45" spans="1:6" ht="14.25" x14ac:dyDescent="0.45">
      <c r="A45" t="str">
        <f>A11</f>
        <v># FX</v>
      </c>
      <c r="B45">
        <f>B31*VLOOKUP(A45,'[1]Capability Weighting'!A$2:B$26,2, FALSE)</f>
        <v>1.5</v>
      </c>
      <c r="C45" s="14">
        <f>C31*VLOOKUP(A45,'[1]Capability Weighting'!$A$2:$B$26,2, FALSE)</f>
        <v>2</v>
      </c>
    </row>
    <row r="46" spans="1:6" ht="14.25" x14ac:dyDescent="0.45">
      <c r="A46" t="str">
        <f>A12</f>
        <v># Nodal Processors</v>
      </c>
      <c r="B46">
        <f>B32*VLOOKUP(A46,'[1]Capability Weighting'!A$2:B$26,2, FALSE)</f>
        <v>1.5</v>
      </c>
      <c r="C46" s="14">
        <f>C32*VLOOKUP(A46,'[1]Capability Weighting'!$A$2:$B$26,2, FALSE)</f>
        <v>2.25</v>
      </c>
    </row>
    <row r="47" spans="1:6" ht="14.25" x14ac:dyDescent="0.45">
      <c r="A47" t="str">
        <f>A13</f>
        <v># Mustard</v>
      </c>
      <c r="B47">
        <f>B33*VLOOKUP(A47,'[1]Capability Weighting'!A$2:B$26,2, FALSE)</f>
        <v>1.5</v>
      </c>
      <c r="C47" s="14">
        <f>C33*VLOOKUP(A47,'[1]Capability Weighting'!$A$2:$B$26,2, FALSE)</f>
        <v>3</v>
      </c>
    </row>
    <row r="48" spans="1:6" ht="14.25" x14ac:dyDescent="0.45">
      <c r="A48" t="str">
        <f>A14</f>
        <v># Spice Rack</v>
      </c>
      <c r="B48">
        <f>B34*VLOOKUP(A48,'[1]Capability Weighting'!A$2:B$26,2, FALSE)</f>
        <v>1.5</v>
      </c>
      <c r="C48" s="14">
        <f>C34*VLOOKUP(A48,'[1]Capability Weighting'!$A$2:$B$26,2, FALSE)</f>
        <v>3</v>
      </c>
    </row>
    <row r="49" spans="1:6" ht="14.25" x14ac:dyDescent="0.45">
      <c r="C49" s="14"/>
    </row>
    <row r="50" spans="1:6" ht="14.25" x14ac:dyDescent="0.45">
      <c r="B50" s="1"/>
      <c r="C50" s="15"/>
    </row>
    <row r="51" spans="1:6" ht="14.25" x14ac:dyDescent="0.45">
      <c r="A51" s="1" t="s">
        <v>34</v>
      </c>
      <c r="B51" s="1" t="s">
        <v>46</v>
      </c>
      <c r="C51" s="15" t="str">
        <f>C37</f>
        <v>Q8</v>
      </c>
      <c r="E51" s="1"/>
      <c r="F51" s="13"/>
    </row>
    <row r="52" spans="1:6" ht="14.25" x14ac:dyDescent="0.45">
      <c r="A52" t="s">
        <v>33</v>
      </c>
      <c r="B52" s="14">
        <f>SUM(B38:B48)</f>
        <v>14.25</v>
      </c>
      <c r="C52" s="14">
        <f>SUM(C38:C48)</f>
        <v>24.929763454581082</v>
      </c>
      <c r="E52" s="1"/>
      <c r="F52" s="13"/>
    </row>
    <row r="53" spans="1:6" ht="14.25" x14ac:dyDescent="0.45">
      <c r="A53" t="s">
        <v>32</v>
      </c>
      <c r="B53">
        <f>B9</f>
        <v>140</v>
      </c>
      <c r="C53">
        <f>C9</f>
        <v>124</v>
      </c>
      <c r="E53" s="1"/>
      <c r="F53" s="13"/>
    </row>
    <row r="54" spans="1:6" ht="14.25" x14ac:dyDescent="0.45">
      <c r="A54" t="s">
        <v>31</v>
      </c>
      <c r="B54">
        <f>B10</f>
        <v>480</v>
      </c>
      <c r="C54">
        <f>C10</f>
        <v>562</v>
      </c>
    </row>
    <row r="55" spans="1:6" ht="14.25" x14ac:dyDescent="0.45">
      <c r="A55" t="s">
        <v>30</v>
      </c>
      <c r="B55" s="12">
        <v>1</v>
      </c>
      <c r="C55" s="12">
        <v>1</v>
      </c>
    </row>
    <row r="57" spans="1:6" ht="14.25" x14ac:dyDescent="0.45">
      <c r="A57" s="11" t="s">
        <v>28</v>
      </c>
      <c r="B57" s="10"/>
      <c r="C57" s="10"/>
      <c r="D57" s="10"/>
      <c r="E57" s="10"/>
      <c r="F57" s="10"/>
    </row>
    <row r="58" spans="1:6" ht="14.25" x14ac:dyDescent="0.45">
      <c r="A58" s="4" t="s">
        <v>27</v>
      </c>
      <c r="B58" s="8">
        <f>B52/B53</f>
        <v>0.10178571428571428</v>
      </c>
      <c r="C58" s="9">
        <f>C52/C53</f>
        <v>0.20104647947242807</v>
      </c>
      <c r="D58" s="4"/>
      <c r="E58" s="3" t="s">
        <v>24</v>
      </c>
      <c r="F58" s="7">
        <f>C58/B58</f>
        <v>1.9751934825361355</v>
      </c>
    </row>
    <row r="59" spans="1:6" ht="14.25" x14ac:dyDescent="0.45">
      <c r="A59" s="4" t="s">
        <v>26</v>
      </c>
      <c r="B59" s="8">
        <f>B52/B54</f>
        <v>2.9687499999999999E-2</v>
      </c>
      <c r="C59" s="8">
        <f>C52/C54</f>
        <v>4.4359009705660285E-2</v>
      </c>
      <c r="D59" s="4"/>
      <c r="E59" s="3" t="s">
        <v>24</v>
      </c>
      <c r="F59" s="7">
        <f>C59/B59</f>
        <v>1.4941982216643466</v>
      </c>
    </row>
    <row r="60" spans="1:6" ht="14.25" x14ac:dyDescent="0.45">
      <c r="A60" s="6" t="s">
        <v>25</v>
      </c>
      <c r="B60" s="5">
        <f>B52/B19</f>
        <v>14.25</v>
      </c>
      <c r="C60" s="5">
        <f>C52/C19</f>
        <v>24.929763454581082</v>
      </c>
      <c r="D60" s="4"/>
      <c r="E60" s="3" t="s">
        <v>24</v>
      </c>
      <c r="F60" s="2">
        <f>C60/B60</f>
        <v>1.7494570845320057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Capability Weighting (2)</vt:lpstr>
      <vt:lpstr>SD7 v Q8</vt:lpstr>
      <vt:lpstr>Q7 v 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Aitchison</dc:creator>
  <cp:lastModifiedBy>Michael Aitchison</cp:lastModifiedBy>
  <dcterms:created xsi:type="dcterms:W3CDTF">2024-08-07T10:19:40Z</dcterms:created>
  <dcterms:modified xsi:type="dcterms:W3CDTF">2024-08-07T10:23:06Z</dcterms:modified>
</cp:coreProperties>
</file>